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ement of Activity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<sst xmlns="http://schemas.openxmlformats.org/spreadsheetml/2006/main" count="54" uniqueCount="54">
  <si>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</si>
  <si>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Revenue</t>
  </si>
  <si>
    <t xml:space="preserve">   Membership Dues</t>
  </si>
  <si>
    <t xml:space="preserve">   PayPal Income</t>
  </si>
  <si>
    <t xml:space="preserve">   Restricted Donations</t>
  </si>
  <si>
    <t xml:space="preserve">      Makevention</t>
  </si>
  <si>
    <t xml:space="preserve">      Shapeko CNC</t>
  </si>
  <si>
    <t xml:space="preserve">   Total Restricted Donations</t>
  </si>
  <si>
    <t xml:space="preserve">   Sales of Product Revenue</t>
  </si>
  <si>
    <t xml:space="preserve">   Service/Fee Revenue</t>
  </si>
  <si>
    <t xml:space="preserve">      Laser Time</t>
  </si>
  <si>
    <t xml:space="preserve">   Total Service/Fee Revenue</t>
  </si>
  <si>
    <t xml:space="preserve">   Uncategorized Revenue</t>
  </si>
  <si>
    <t xml:space="preserve">   Unrestricted Donations</t>
  </si>
  <si>
    <t xml:space="preserve">   Workshop Fees</t>
  </si>
  <si>
    <t xml:space="preserve">      Arduino</t>
  </si>
  <si>
    <t xml:space="preserve">      Intro to Programming</t>
  </si>
  <si>
    <t xml:space="preserve">      Laser Workshop</t>
  </si>
  <si>
    <t xml:space="preserve">      Motor Workshop</t>
  </si>
  <si>
    <t xml:space="preserve">   Total Workshop Fees</t>
  </si>
  <si>
    <t>Total Revenue</t>
  </si>
  <si>
    <t>Gross Profit</t>
  </si>
  <si>
    <t>Expenditures</t>
  </si>
  <si>
    <t xml:space="preserve">   Cost of Workshops</t>
  </si>
  <si>
    <t xml:space="preserve">   Insurance</t>
  </si>
  <si>
    <t xml:space="preserve">   Legal &amp; Professional Fees</t>
  </si>
  <si>
    <t xml:space="preserve">   Office Expenditures</t>
  </si>
  <si>
    <t xml:space="preserve">      Domain Registration</t>
  </si>
  <si>
    <t xml:space="preserve">   Total Office Expenditures</t>
  </si>
  <si>
    <t xml:space="preserve">   PayPal Fees</t>
  </si>
  <si>
    <t xml:space="preserve">   Postal Fees</t>
  </si>
  <si>
    <t xml:space="preserve">   Reimbursement</t>
  </si>
  <si>
    <t xml:space="preserve">   Rent or Lease</t>
  </si>
  <si>
    <t xml:space="preserve">      Post Office Box</t>
  </si>
  <si>
    <t xml:space="preserve">   Total Rent or Lease</t>
  </si>
  <si>
    <t xml:space="preserve">   Repair &amp; Maintenance</t>
  </si>
  <si>
    <t xml:space="preserve">      Laser</t>
  </si>
  <si>
    <t xml:space="preserve">   Total Repair &amp; Maintenance</t>
  </si>
  <si>
    <t xml:space="preserve">   Square Fees</t>
  </si>
  <si>
    <t xml:space="preserve">   Taxes &amp; Licenses</t>
  </si>
  <si>
    <t xml:space="preserve">   Uncategorized Expenditure</t>
  </si>
  <si>
    <t xml:space="preserve">   Utilities</t>
  </si>
  <si>
    <t xml:space="preserve">      Electric</t>
  </si>
  <si>
    <t xml:space="preserve">      Garbage</t>
  </si>
  <si>
    <t xml:space="preserve">      Gas</t>
  </si>
  <si>
    <t xml:space="preserve">      Internet</t>
  </si>
  <si>
    <t xml:space="preserve">   Total Utilities</t>
  </si>
  <si>
    <t>Total Expenditures</t>
  </si>
  <si>
    <t>Net Operating Revenue</t>
  </si>
  <si>
    <t>Net Revenue</t>
  </si>
  <si>
    <t>Saturday, Jan 23, 2016 03:10:38 PM PST GMT-5 - Cash Basis</t>
  </si>
  <si>
    <t>Bloominglabs Inc.</t>
  </si>
  <si>
    <t>Statement of Activity</t>
  </si>
  <si>
    <t>January - December 2015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</si>
</sst>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#,##0.00\ _€"/>
    <numFmt numFmtId="165" formatCode="&quot;$&quot;* #,##0.00\ _€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5" fontId="2" fillId="0" borderId="2" xfId="0" applyFont="1" applyBorder="1" applyAlignment="1">
      <alignment horizontal="right" wrapText="1"/>
    </xf>
    <xf numFmtId="165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8515625" style="0" customWidth="1"/>
  </cols>
  <sheetData>
    <row r="1" spans="1:2" ht="12.75" customHeight="1">
      <c r="A1" s="9" t="s">
        <v>51</v>
      </c>
    </row>
    <row r="2" spans="1:2" ht="12.75" customHeight="1">
      <c r="A2" s="9" t="s">
        <v>52</v>
      </c>
    </row>
    <row r="3" spans="1:2" ht="12.75" customHeight="1">
      <c r="A3" s="10" t="s">
        <v>53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5">
        <f>18420</f>
        <v>0</v>
      </c>
    </row>
    <row r="8" spans="1:2" ht="12.75" customHeight="1">
      <c r="A8" s="3" t="s">
        <v>3</v>
      </c>
      <c r="B8" s="5">
        <f>0</f>
        <v>0</v>
      </c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27</f>
        <v>0</v>
      </c>
    </row>
    <row r="11" spans="1:2" ht="12.75" customHeight="1">
      <c r="A11" s="3" t="s">
        <v>6</v>
      </c>
      <c r="B11" s="5">
        <f>125</f>
        <v>0</v>
      </c>
    </row>
    <row r="12" spans="1:2" ht="12.75" customHeight="1">
      <c r="A12" s="3" t="s">
        <v>7</v>
      </c>
      <c r="B12" s="6">
        <f>((B9)+(B10))+(B11)</f>
        <v>0</v>
      </c>
    </row>
    <row r="13" spans="1:2" ht="12.75" customHeight="1">
      <c r="A13" s="3" t="s">
        <v>8</v>
      </c>
      <c r="B13" s="5">
        <f>5</f>
        <v>0</v>
      </c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5">
        <f>136</f>
        <v>0</v>
      </c>
    </row>
    <row r="16" spans="1:2" ht="12.75" customHeight="1">
      <c r="A16" s="3" t="s">
        <v>11</v>
      </c>
      <c r="B16" s="6">
        <f>(B14)+(B15)</f>
        <v>0</v>
      </c>
    </row>
    <row r="17" spans="1:2" ht="12.75" customHeight="1">
      <c r="A17" s="3" t="s">
        <v>12</v>
      </c>
      <c r="B17" s="5">
        <f>0</f>
        <v>0</v>
      </c>
    </row>
    <row r="18" spans="1:2" ht="12.75" customHeight="1">
      <c r="A18" s="3" t="s">
        <v>13</v>
      </c>
      <c r="B18" s="5">
        <f>1527.87</f>
        <v>0</v>
      </c>
    </row>
    <row r="19" spans="1:2" ht="12.75" customHeight="1">
      <c r="A19" s="3" t="s">
        <v>14</v>
      </c>
      <c r="B19" s="5">
        <f>60</f>
        <v>0</v>
      </c>
    </row>
    <row r="20" spans="1:2" ht="12.75" customHeight="1">
      <c r="A20" s="3" t="s">
        <v>15</v>
      </c>
      <c r="B20" s="5">
        <f>180</f>
        <v>0</v>
      </c>
    </row>
    <row r="21" spans="1:2" ht="12.75" customHeight="1">
      <c r="A21" s="3" t="s">
        <v>16</v>
      </c>
      <c r="B21" s="5">
        <f>450</f>
        <v>0</v>
      </c>
    </row>
    <row r="22" spans="1:2" ht="12.75" customHeight="1">
      <c r="A22" s="3" t="s">
        <v>17</v>
      </c>
      <c r="B22" s="5">
        <f>140</f>
        <v>0</v>
      </c>
    </row>
    <row r="23" spans="1:2" ht="12.75" customHeight="1">
      <c r="A23" s="3" t="s">
        <v>18</v>
      </c>
      <c r="B23" s="5">
        <f>230</f>
        <v>0</v>
      </c>
    </row>
    <row r="24" spans="1:2" ht="12.75" customHeight="1">
      <c r="A24" s="3" t="s">
        <v>19</v>
      </c>
      <c r="B24" s="6">
        <f>((((B19)+(B20))+(B21))+(B22))+(B23)</f>
        <v>0</v>
      </c>
    </row>
    <row r="25" spans="1:2" ht="12.75" customHeight="1">
      <c r="A25" s="3" t="s">
        <v>20</v>
      </c>
      <c r="B25" s="6">
        <f>(((((((B7)+(B8))+(B12))+(B13))+(B16))+(B17))+(B18))+(B24)</f>
        <v>0</v>
      </c>
    </row>
    <row r="26" spans="1:2" ht="12.75" customHeight="1">
      <c r="A26" s="3" t="s">
        <v>21</v>
      </c>
      <c r="B26" s="6">
        <f>(B25)-(0)</f>
        <v>0</v>
      </c>
    </row>
    <row r="27" spans="1:2" ht="12.75" customHeight="1">
      <c r="A27" s="3" t="s">
        <v>22</v>
      </c>
      <c r="B27" s="4"/>
    </row>
    <row r="28" spans="1:2" ht="12.75" customHeight="1">
      <c r="A28" s="3" t="s">
        <v>23</v>
      </c>
      <c r="B28" s="5">
        <f>162.22</f>
        <v>0</v>
      </c>
    </row>
    <row r="29" spans="1:2" ht="12.75" customHeight="1">
      <c r="A29" s="3" t="s">
        <v>24</v>
      </c>
      <c r="B29" s="5">
        <f>857</f>
        <v>0</v>
      </c>
    </row>
    <row r="30" spans="1:2" ht="12.75" customHeight="1">
      <c r="A30" s="3" t="s">
        <v>25</v>
      </c>
      <c r="B30" s="5">
        <f>850</f>
        <v>0</v>
      </c>
    </row>
    <row r="31" spans="1:2" ht="12.75" customHeight="1">
      <c r="A31" s="3" t="s">
        <v>26</v>
      </c>
      <c r="B31" s="4"/>
    </row>
    <row r="32" spans="1:2" ht="12.75" customHeight="1">
      <c r="A32" s="3" t="s">
        <v>27</v>
      </c>
      <c r="B32" s="5">
        <f>70.45</f>
        <v>0</v>
      </c>
    </row>
    <row r="33" spans="1:2" ht="12.75" customHeight="1">
      <c r="A33" s="3" t="s">
        <v>28</v>
      </c>
      <c r="B33" s="6">
        <f>(B31)+(B32)</f>
        <v>0</v>
      </c>
    </row>
    <row r="34" spans="1:2" ht="12.75" customHeight="1">
      <c r="A34" s="3" t="s">
        <v>29</v>
      </c>
      <c r="B34" s="5">
        <f>288.58</f>
        <v>0</v>
      </c>
    </row>
    <row r="35" spans="1:2" ht="12.75" customHeight="1">
      <c r="A35" s="3" t="s">
        <v>30</v>
      </c>
      <c r="B35" s="5">
        <f>5.96</f>
        <v>0</v>
      </c>
    </row>
    <row r="36" spans="1:2" ht="12.75" customHeight="1">
      <c r="A36" s="3" t="s">
        <v>31</v>
      </c>
      <c r="B36" s="5">
        <f>125</f>
        <v>0</v>
      </c>
    </row>
    <row r="37" spans="1:2" ht="12.75" customHeight="1">
      <c r="A37" s="3" t="s">
        <v>32</v>
      </c>
      <c r="B37" s="5">
        <f>11550</f>
        <v>0</v>
      </c>
    </row>
    <row r="38" spans="1:2" ht="12.75" customHeight="1">
      <c r="A38" s="3" t="s">
        <v>33</v>
      </c>
      <c r="B38" s="5">
        <f>44</f>
        <v>0</v>
      </c>
    </row>
    <row r="39" spans="1:2" ht="12.75" customHeight="1">
      <c r="A39" s="3" t="s">
        <v>34</v>
      </c>
      <c r="B39" s="6">
        <f>(B37)+(B38)</f>
        <v>0</v>
      </c>
    </row>
    <row r="40" spans="1:2" ht="12.75" customHeight="1">
      <c r="A40" s="3" t="s">
        <v>35</v>
      </c>
      <c r="B40" s="5">
        <f>460</f>
        <v>0</v>
      </c>
    </row>
    <row r="41" spans="1:2" ht="12.75" customHeight="1">
      <c r="A41" s="3" t="s">
        <v>36</v>
      </c>
      <c r="B41" s="5">
        <f>335</f>
        <v>0</v>
      </c>
    </row>
    <row r="42" spans="1:2" ht="12.75" customHeight="1">
      <c r="A42" s="3" t="s">
        <v>37</v>
      </c>
      <c r="B42" s="6">
        <f>(B40)+(B41)</f>
        <v>0</v>
      </c>
    </row>
    <row r="43" spans="1:2" ht="12.75" customHeight="1">
      <c r="A43" s="3" t="s">
        <v>38</v>
      </c>
      <c r="B43" s="5">
        <f>86.35</f>
        <v>0</v>
      </c>
    </row>
    <row r="44" spans="1:2" ht="12.75" customHeight="1">
      <c r="A44" s="3" t="s">
        <v>39</v>
      </c>
      <c r="B44" s="5">
        <f>17.33</f>
        <v>0</v>
      </c>
    </row>
    <row r="45" spans="1:2" ht="12.75" customHeight="1">
      <c r="A45" s="3" t="s">
        <v>40</v>
      </c>
      <c r="B45" s="5">
        <f>0</f>
        <v>0</v>
      </c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5">
        <f>1666.42</f>
        <v>0</v>
      </c>
    </row>
    <row r="48" spans="1:2" ht="12.75" customHeight="1">
      <c r="A48" s="3" t="s">
        <v>43</v>
      </c>
      <c r="B48" s="5">
        <f>312</f>
        <v>0</v>
      </c>
    </row>
    <row r="49" spans="1:2" ht="12.75" customHeight="1">
      <c r="A49" s="3" t="s">
        <v>44</v>
      </c>
      <c r="B49" s="5">
        <f>428.8</f>
        <v>0</v>
      </c>
    </row>
    <row r="50" spans="1:2" ht="12.75" customHeight="1">
      <c r="A50" s="3" t="s">
        <v>45</v>
      </c>
      <c r="B50" s="5">
        <f>839.4</f>
        <v>0</v>
      </c>
    </row>
    <row r="51" spans="1:2" ht="12.75" customHeight="1">
      <c r="A51" s="3" t="s">
        <v>46</v>
      </c>
      <c r="B51" s="6">
        <f>((((B46)+(B47))+(B48))+(B49))+(B50)</f>
        <v>0</v>
      </c>
    </row>
    <row r="52" spans="1:2" ht="12.75" customHeight="1">
      <c r="A52" s="3" t="s">
        <v>47</v>
      </c>
      <c r="B52" s="6">
        <f>((((((((((((B28)+(B29))+(B30))+(B33))+(B34))+(B35))+(B36))+(B39))+(B42))+(B43))+(B44))+(B45))+(B51)</f>
        <v>0</v>
      </c>
    </row>
    <row r="53" spans="1:2" ht="12.75" customHeight="1">
      <c r="A53" s="3" t="s">
        <v>48</v>
      </c>
      <c r="B53" s="6">
        <f>(B26)-(B52)</f>
        <v>0</v>
      </c>
    </row>
    <row r="54" spans="1:2" ht="12.75" customHeight="1">
      <c r="A54" s="3" t="s">
        <v>49</v>
      </c>
      <c r="B54" s="7">
        <f>(B53)+(0)</f>
        <v>0</v>
      </c>
    </row>
    <row r="55" spans="1:2" ht="12.75" customHeight="1">
      <c r="A55" s="3"/>
      <c r="B55" s="4"/>
    </row>
    <row r="56" ht="12.75" customHeight="1"/>
    <row r="57" ht="12.75" customHeight="1"/>
    <row r="58" spans="1:2" ht="12.75" customHeight="1">
      <c r="A58" s="8" t="s">
        <v>50</v>
      </c>
    </row>
  </sheetData>
  <mergeCells count="4">
    <mergeCell ref="A58:B58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